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420" windowHeight="119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<sst xmlns="http://schemas.openxmlformats.org/spreadsheetml/2006/main" count="57" uniqueCount="47">
  <si>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Miles </t>
  </si>
  <si>
    <t>Annual cost</t>
  </si>
  <si>
    <t>totals</t>
  </si>
  <si>
    <t>Monthly cost</t>
  </si>
  <si>
    <t>Monthly Savings</t>
  </si>
  <si>
    <t>Annual Savings</t>
  </si>
  <si>
    <t>Cars per year</t>
  </si>
  <si>
    <t xml:space="preserve">Savings with 25-mile limit </t>
  </si>
  <si>
    <t xml:space="preserve">Savings with 15-mile limit </t>
  </si>
  <si>
    <t xml:space="preserve">Savings with 35-mile limit </t>
  </si>
  <si>
    <t xml:space="preserve">Total cost of Drive-home cars (DPD only) </t>
  </si>
  <si>
    <t>Miles/ Month</t>
  </si>
  <si>
    <t>Work Days</t>
  </si>
  <si>
    <t>Per mile fuel and service</t>
  </si>
  <si>
    <t>total cost per mile</t>
  </si>
  <si>
    <t>DPD Drive-Home Automobile Cost Analysis</t>
  </si>
  <si>
    <t>Automobile cost per mile, assuming $23,500 + $3,350 for decals and equipment per automobile, 100,000 miles. Radios, Laptops and Insurance not included.</t>
  </si>
  <si>
    <t xml:space="preserve">Auto cost figures provided by Gwinett County (Chevy Impalas) </t>
  </si>
  <si>
    <t>EMP001</t>
  </si>
  <si>
    <t>EMP002</t>
  </si>
  <si>
    <t>EMP003</t>
  </si>
  <si>
    <t>EMP004</t>
  </si>
  <si>
    <t>EMP005</t>
  </si>
  <si>
    <t>EMP006</t>
  </si>
  <si>
    <t>EMP007</t>
  </si>
  <si>
    <t>EMP008</t>
  </si>
  <si>
    <t>EMP009</t>
  </si>
  <si>
    <t>EMP010</t>
  </si>
  <si>
    <t>EMP011</t>
  </si>
  <si>
    <t>EMP012</t>
  </si>
  <si>
    <t>EMP013</t>
  </si>
  <si>
    <t>EMP014</t>
  </si>
  <si>
    <t>EMP015</t>
  </si>
  <si>
    <t>EMP016</t>
  </si>
  <si>
    <t>EMP017</t>
  </si>
  <si>
    <t>EMP018</t>
  </si>
  <si>
    <t>EMP019</t>
  </si>
  <si>
    <t>EMP020</t>
  </si>
  <si>
    <t>EMP021</t>
  </si>
  <si>
    <t>EMP022</t>
  </si>
  <si>
    <t>EMP023</t>
  </si>
  <si>
    <t>EMP024</t>
  </si>
  <si>
    <t>EMP025</t>
  </si>
  <si>
    <t>EMP026</t>
  </si>
  <si>
    <t>EMP027</t>
  </si>
  <si>
    <t>EMP028</t>
  </si>
  <si>
    <t>EMP029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</si>
</sst>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2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selection activeCell="H2" sqref="H2:K2"/>
    </sheetView>
  </sheetViews>
  <sheetFormatPr defaultColWidth="11.421875" defaultRowHeight="12.75"/>
  <cols>
    <col min="1" max="1" width="11.8515625" style="0" customWidth="1"/>
    <col min="2" max="2" width="8.28125" style="0" bestFit="1" customWidth="1"/>
    <col min="3" max="3" width="5.7109375" style="0" customWidth="1"/>
    <col min="4" max="4" width="8.421875" style="0" customWidth="1"/>
    <col min="5" max="5" width="13.28125" style="0" customWidth="1"/>
    <col min="6" max="6" width="14.140625" style="0" bestFit="1" customWidth="1"/>
    <col min="7" max="7" width="2.7109375" style="0" customWidth="1"/>
    <col min="8" max="8" width="5.7109375" style="0" customWidth="1"/>
    <col min="9" max="9" width="8.00390625" style="0" customWidth="1"/>
    <col min="10" max="10" width="13.28125" style="0" bestFit="1" customWidth="1"/>
    <col min="11" max="11" width="12.7109375" style="0" bestFit="1" customWidth="1"/>
    <col min="12" max="12" width="2.7109375" style="0" customWidth="1"/>
    <col min="13" max="13" width="5.7109375" style="0" customWidth="1"/>
    <col min="14" max="14" width="8.8515625" style="0" customWidth="1"/>
    <col min="15" max="15" width="13.28125" style="0" bestFit="1" customWidth="1"/>
    <col min="16" max="16" width="12.7109375" style="0" bestFit="1" customWidth="1"/>
    <col min="17" max="17" width="2.7109375" style="0" customWidth="1"/>
    <col min="18" max="18" width="5.7109375" style="0" customWidth="1"/>
    <col min="19" max="19" width="8.8515625" style="0" customWidth="1"/>
    <col min="20" max="20" width="13.28125" style="0" bestFit="1" customWidth="1"/>
    <col min="21" max="21" width="12.7109375" style="0" bestFit="1" customWidth="1"/>
    <col min="22" max="16384" width="8.8515625" style="0" customWidth="1"/>
  </cols>
  <sheetData>
    <row r="1" spans="1:21" ht="48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7" customFormat="1" ht="28.5" customHeight="1">
      <c r="A2" s="18" t="s">
        <v>10</v>
      </c>
      <c r="B2" s="18"/>
      <c r="C2" s="18"/>
      <c r="D2" s="18"/>
      <c r="E2" s="18"/>
      <c r="F2" s="18"/>
      <c r="H2" s="18" t="s">
        <v>9</v>
      </c>
      <c r="I2" s="18"/>
      <c r="J2" s="18"/>
      <c r="K2" s="18"/>
      <c r="M2" s="18" t="s">
        <v>7</v>
      </c>
      <c r="N2" s="18"/>
      <c r="O2" s="18"/>
      <c r="P2" s="18"/>
      <c r="R2" s="18" t="s">
        <v>8</v>
      </c>
      <c r="S2" s="18"/>
      <c r="T2" s="18"/>
      <c r="U2" s="18"/>
    </row>
    <row r="3" spans="2:21" s="2" customFormat="1" ht="24">
      <c r="B3" s="6" t="s">
        <v>12</v>
      </c>
      <c r="C3" s="6" t="s">
        <v>0</v>
      </c>
      <c r="D3" s="6" t="s">
        <v>11</v>
      </c>
      <c r="E3" s="6" t="s">
        <v>3</v>
      </c>
      <c r="F3" s="6" t="s">
        <v>1</v>
      </c>
      <c r="G3" s="6"/>
      <c r="H3" s="19">
        <v>35</v>
      </c>
      <c r="I3" s="6" t="s">
        <v>11</v>
      </c>
      <c r="J3" s="6" t="s">
        <v>4</v>
      </c>
      <c r="K3" s="6" t="s">
        <v>5</v>
      </c>
      <c r="L3" s="6"/>
      <c r="M3" s="19">
        <v>25</v>
      </c>
      <c r="N3" s="6" t="s">
        <v>11</v>
      </c>
      <c r="O3" s="6" t="s">
        <v>4</v>
      </c>
      <c r="P3" s="6" t="s">
        <v>5</v>
      </c>
      <c r="Q3" s="6"/>
      <c r="R3" s="19">
        <v>15</v>
      </c>
      <c r="S3" s="6" t="s">
        <v>11</v>
      </c>
      <c r="T3" s="6" t="s">
        <v>4</v>
      </c>
      <c r="U3" s="6" t="s">
        <v>5</v>
      </c>
    </row>
    <row r="4" spans="1:21" ht="12">
      <c r="A4" t="s">
        <v>18</v>
      </c>
      <c r="B4">
        <v>16</v>
      </c>
      <c r="C4">
        <v>4</v>
      </c>
      <c r="D4">
        <f>(C4*2)*$B4</f>
        <v>128</v>
      </c>
      <c r="E4" s="1">
        <f aca="true" t="shared" si="0" ref="E4:E32">D4*$B$38</f>
        <v>65.792</v>
      </c>
      <c r="F4" s="1">
        <f>E4*12</f>
        <v>789.504</v>
      </c>
      <c r="H4">
        <f>IF(C4-$H$3&gt;0,C4-$H$3,0)</f>
        <v>0</v>
      </c>
      <c r="I4">
        <f>(H4*2)*$B4</f>
        <v>0</v>
      </c>
      <c r="J4" s="1">
        <f>H4*$B$38</f>
        <v>0</v>
      </c>
      <c r="K4" s="1">
        <f>J4*12</f>
        <v>0</v>
      </c>
      <c r="M4">
        <f>IF($C4-$M$3&gt;0,$C4-$M$3,0)</f>
        <v>0</v>
      </c>
      <c r="N4">
        <f>(M4*2)*$B4</f>
        <v>0</v>
      </c>
      <c r="O4" s="1">
        <f>M4*$B$38</f>
        <v>0</v>
      </c>
      <c r="P4" s="1">
        <f>O4*12</f>
        <v>0</v>
      </c>
      <c r="R4">
        <f>IF($C4-$R$3&gt;0,$C4-$R$3,0)</f>
        <v>0</v>
      </c>
      <c r="S4">
        <f>(R4*2)*$B4</f>
        <v>0</v>
      </c>
      <c r="T4" s="1">
        <f>R4*$B$38</f>
        <v>0</v>
      </c>
      <c r="U4" s="1">
        <f>T4*12</f>
        <v>0</v>
      </c>
    </row>
    <row r="5" spans="1:21" ht="12">
      <c r="A5" t="s">
        <v>19</v>
      </c>
      <c r="B5">
        <v>20</v>
      </c>
      <c r="C5">
        <v>43</v>
      </c>
      <c r="D5">
        <f aca="true" t="shared" si="1" ref="D5:D32">(C5*2)*$B5</f>
        <v>1720</v>
      </c>
      <c r="E5" s="1">
        <f t="shared" si="0"/>
        <v>884.08</v>
      </c>
      <c r="F5" s="1">
        <f aca="true" t="shared" si="2" ref="F5:F32">E5*12</f>
        <v>10608.960000000001</v>
      </c>
      <c r="H5">
        <f aca="true" t="shared" si="3" ref="H5:H32">IF(C5-$H$3&gt;0,C5-$H$3,0)</f>
        <v>8</v>
      </c>
      <c r="I5">
        <f aca="true" t="shared" si="4" ref="I5:I32">(H5*2)*$B5</f>
        <v>320</v>
      </c>
      <c r="J5" s="1">
        <f aca="true" t="shared" si="5" ref="J5:J32">I5*$B$38</f>
        <v>164.48000000000002</v>
      </c>
      <c r="K5" s="1">
        <f aca="true" t="shared" si="6" ref="K5:K32">J5*12</f>
        <v>1973.7600000000002</v>
      </c>
      <c r="M5">
        <f aca="true" t="shared" si="7" ref="M5:M32">IF($C5-$M$3&gt;0,$C5-$M$3,0)</f>
        <v>18</v>
      </c>
      <c r="N5">
        <f aca="true" t="shared" si="8" ref="N5:N32">(M5*2)*$B5</f>
        <v>720</v>
      </c>
      <c r="O5" s="1">
        <f aca="true" t="shared" si="9" ref="O5:O32">N5*$B$38</f>
        <v>370.08</v>
      </c>
      <c r="P5" s="1">
        <f aca="true" t="shared" si="10" ref="P5:P32">O5*12</f>
        <v>4440.96</v>
      </c>
      <c r="R5">
        <f aca="true" t="shared" si="11" ref="R5:R32">IF($C5-$R$3&gt;0,$C5-$R$3,0)</f>
        <v>28</v>
      </c>
      <c r="S5">
        <f aca="true" t="shared" si="12" ref="S5:S32">(R5*2)*$B5</f>
        <v>1120</v>
      </c>
      <c r="T5" s="1">
        <f aca="true" t="shared" si="13" ref="T5:T32">S5*$B$38</f>
        <v>575.6800000000001</v>
      </c>
      <c r="U5" s="1">
        <f aca="true" t="shared" si="14" ref="U5:U32">T5*12</f>
        <v>6908.160000000001</v>
      </c>
    </row>
    <row r="6" spans="1:21" ht="12">
      <c r="A6" t="s">
        <v>20</v>
      </c>
      <c r="B6">
        <v>20</v>
      </c>
      <c r="C6">
        <v>43</v>
      </c>
      <c r="D6">
        <f t="shared" si="1"/>
        <v>1720</v>
      </c>
      <c r="E6" s="1">
        <f t="shared" si="0"/>
        <v>884.08</v>
      </c>
      <c r="F6" s="1">
        <f t="shared" si="2"/>
        <v>10608.960000000001</v>
      </c>
      <c r="H6">
        <f t="shared" si="3"/>
        <v>8</v>
      </c>
      <c r="I6">
        <f t="shared" si="4"/>
        <v>320</v>
      </c>
      <c r="J6" s="1">
        <f t="shared" si="5"/>
        <v>164.48000000000002</v>
      </c>
      <c r="K6" s="1">
        <f t="shared" si="6"/>
        <v>1973.7600000000002</v>
      </c>
      <c r="M6">
        <f t="shared" si="7"/>
        <v>18</v>
      </c>
      <c r="N6">
        <f t="shared" si="8"/>
        <v>720</v>
      </c>
      <c r="O6" s="1">
        <f t="shared" si="9"/>
        <v>370.08</v>
      </c>
      <c r="P6" s="1">
        <f t="shared" si="10"/>
        <v>4440.96</v>
      </c>
      <c r="R6">
        <f t="shared" si="11"/>
        <v>28</v>
      </c>
      <c r="S6">
        <f t="shared" si="12"/>
        <v>1120</v>
      </c>
      <c r="T6" s="1">
        <f t="shared" si="13"/>
        <v>575.6800000000001</v>
      </c>
      <c r="U6" s="1">
        <f t="shared" si="14"/>
        <v>6908.160000000001</v>
      </c>
    </row>
    <row r="7" spans="1:21" ht="12">
      <c r="A7" t="s">
        <v>21</v>
      </c>
      <c r="B7">
        <v>15</v>
      </c>
      <c r="C7">
        <v>43</v>
      </c>
      <c r="D7">
        <f t="shared" si="1"/>
        <v>1290</v>
      </c>
      <c r="E7" s="1">
        <f t="shared" si="0"/>
        <v>663.0600000000001</v>
      </c>
      <c r="F7" s="1">
        <f t="shared" si="2"/>
        <v>7956.720000000001</v>
      </c>
      <c r="H7">
        <f t="shared" si="3"/>
        <v>8</v>
      </c>
      <c r="I7">
        <f t="shared" si="4"/>
        <v>240</v>
      </c>
      <c r="J7" s="1">
        <f t="shared" si="5"/>
        <v>123.36</v>
      </c>
      <c r="K7" s="1">
        <f t="shared" si="6"/>
        <v>1480.32</v>
      </c>
      <c r="M7">
        <f t="shared" si="7"/>
        <v>18</v>
      </c>
      <c r="N7">
        <f t="shared" si="8"/>
        <v>540</v>
      </c>
      <c r="O7" s="1">
        <f t="shared" si="9"/>
        <v>277.56</v>
      </c>
      <c r="P7" s="1">
        <f t="shared" si="10"/>
        <v>3330.7200000000003</v>
      </c>
      <c r="R7">
        <f t="shared" si="11"/>
        <v>28</v>
      </c>
      <c r="S7">
        <f t="shared" si="12"/>
        <v>840</v>
      </c>
      <c r="T7" s="1">
        <f t="shared" si="13"/>
        <v>431.76</v>
      </c>
      <c r="U7" s="1">
        <f t="shared" si="14"/>
        <v>5181.12</v>
      </c>
    </row>
    <row r="8" spans="1:21" ht="12">
      <c r="A8" t="s">
        <v>22</v>
      </c>
      <c r="B8">
        <v>16</v>
      </c>
      <c r="C8">
        <v>44</v>
      </c>
      <c r="D8">
        <f t="shared" si="1"/>
        <v>1408</v>
      </c>
      <c r="E8" s="1">
        <f t="shared" si="0"/>
        <v>723.712</v>
      </c>
      <c r="F8" s="1">
        <f t="shared" si="2"/>
        <v>8684.544</v>
      </c>
      <c r="H8">
        <f t="shared" si="3"/>
        <v>9</v>
      </c>
      <c r="I8">
        <f t="shared" si="4"/>
        <v>288</v>
      </c>
      <c r="J8" s="1">
        <f t="shared" si="5"/>
        <v>148.032</v>
      </c>
      <c r="K8" s="1">
        <f t="shared" si="6"/>
        <v>1776.384</v>
      </c>
      <c r="M8">
        <f t="shared" si="7"/>
        <v>19</v>
      </c>
      <c r="N8">
        <f t="shared" si="8"/>
        <v>608</v>
      </c>
      <c r="O8" s="1">
        <f t="shared" si="9"/>
        <v>312.512</v>
      </c>
      <c r="P8" s="1">
        <f t="shared" si="10"/>
        <v>3750.1440000000002</v>
      </c>
      <c r="R8">
        <f t="shared" si="11"/>
        <v>29</v>
      </c>
      <c r="S8">
        <f t="shared" si="12"/>
        <v>928</v>
      </c>
      <c r="T8" s="1">
        <f t="shared" si="13"/>
        <v>476.992</v>
      </c>
      <c r="U8" s="1">
        <f t="shared" si="14"/>
        <v>5723.904</v>
      </c>
    </row>
    <row r="9" spans="1:21" ht="12">
      <c r="A9" t="s">
        <v>23</v>
      </c>
      <c r="B9">
        <v>16</v>
      </c>
      <c r="C9">
        <v>44</v>
      </c>
      <c r="D9">
        <f t="shared" si="1"/>
        <v>1408</v>
      </c>
      <c r="E9" s="1">
        <f t="shared" si="0"/>
        <v>723.712</v>
      </c>
      <c r="F9" s="1">
        <f t="shared" si="2"/>
        <v>8684.544</v>
      </c>
      <c r="H9">
        <f t="shared" si="3"/>
        <v>9</v>
      </c>
      <c r="I9">
        <f t="shared" si="4"/>
        <v>288</v>
      </c>
      <c r="J9" s="1">
        <f t="shared" si="5"/>
        <v>148.032</v>
      </c>
      <c r="K9" s="1">
        <f t="shared" si="6"/>
        <v>1776.384</v>
      </c>
      <c r="M9">
        <f t="shared" si="7"/>
        <v>19</v>
      </c>
      <c r="N9">
        <f t="shared" si="8"/>
        <v>608</v>
      </c>
      <c r="O9" s="1">
        <f t="shared" si="9"/>
        <v>312.512</v>
      </c>
      <c r="P9" s="1">
        <f t="shared" si="10"/>
        <v>3750.1440000000002</v>
      </c>
      <c r="R9">
        <f t="shared" si="11"/>
        <v>29</v>
      </c>
      <c r="S9">
        <f t="shared" si="12"/>
        <v>928</v>
      </c>
      <c r="T9" s="1">
        <f t="shared" si="13"/>
        <v>476.992</v>
      </c>
      <c r="U9" s="1">
        <f t="shared" si="14"/>
        <v>5723.904</v>
      </c>
    </row>
    <row r="10" spans="1:21" ht="12">
      <c r="A10" t="s">
        <v>24</v>
      </c>
      <c r="B10">
        <v>16</v>
      </c>
      <c r="C10">
        <v>46</v>
      </c>
      <c r="D10">
        <f t="shared" si="1"/>
        <v>1472</v>
      </c>
      <c r="E10" s="1">
        <f t="shared" si="0"/>
        <v>756.6080000000001</v>
      </c>
      <c r="F10" s="1">
        <f t="shared" si="2"/>
        <v>9079.296</v>
      </c>
      <c r="H10">
        <f t="shared" si="3"/>
        <v>11</v>
      </c>
      <c r="I10">
        <f t="shared" si="4"/>
        <v>352</v>
      </c>
      <c r="J10" s="1">
        <f t="shared" si="5"/>
        <v>180.928</v>
      </c>
      <c r="K10" s="1">
        <f t="shared" si="6"/>
        <v>2171.136</v>
      </c>
      <c r="M10">
        <f t="shared" si="7"/>
        <v>21</v>
      </c>
      <c r="N10">
        <f t="shared" si="8"/>
        <v>672</v>
      </c>
      <c r="O10" s="1">
        <f t="shared" si="9"/>
        <v>345.408</v>
      </c>
      <c r="P10" s="1">
        <f t="shared" si="10"/>
        <v>4144.896000000001</v>
      </c>
      <c r="R10">
        <f t="shared" si="11"/>
        <v>31</v>
      </c>
      <c r="S10">
        <f t="shared" si="12"/>
        <v>992</v>
      </c>
      <c r="T10" s="1">
        <f t="shared" si="13"/>
        <v>509.88800000000003</v>
      </c>
      <c r="U10" s="1">
        <f t="shared" si="14"/>
        <v>6118.656000000001</v>
      </c>
    </row>
    <row r="11" spans="1:21" ht="12">
      <c r="A11" t="s">
        <v>25</v>
      </c>
      <c r="B11">
        <v>16</v>
      </c>
      <c r="C11">
        <v>18</v>
      </c>
      <c r="D11">
        <f t="shared" si="1"/>
        <v>576</v>
      </c>
      <c r="E11" s="1">
        <f t="shared" si="0"/>
        <v>296.064</v>
      </c>
      <c r="F11" s="1">
        <f t="shared" si="2"/>
        <v>3552.768</v>
      </c>
      <c r="H11">
        <f t="shared" si="3"/>
        <v>0</v>
      </c>
      <c r="I11">
        <f t="shared" si="4"/>
        <v>0</v>
      </c>
      <c r="J11" s="1">
        <f t="shared" si="5"/>
        <v>0</v>
      </c>
      <c r="K11" s="1">
        <f t="shared" si="6"/>
        <v>0</v>
      </c>
      <c r="M11">
        <f t="shared" si="7"/>
        <v>0</v>
      </c>
      <c r="N11">
        <f t="shared" si="8"/>
        <v>0</v>
      </c>
      <c r="O11" s="1">
        <f t="shared" si="9"/>
        <v>0</v>
      </c>
      <c r="P11" s="1">
        <f t="shared" si="10"/>
        <v>0</v>
      </c>
      <c r="R11">
        <f t="shared" si="11"/>
        <v>3</v>
      </c>
      <c r="S11">
        <f t="shared" si="12"/>
        <v>96</v>
      </c>
      <c r="T11" s="1">
        <f t="shared" si="13"/>
        <v>49.344</v>
      </c>
      <c r="U11" s="1">
        <f t="shared" si="14"/>
        <v>592.128</v>
      </c>
    </row>
    <row r="12" spans="1:21" ht="12">
      <c r="A12" t="s">
        <v>26</v>
      </c>
      <c r="B12">
        <v>20</v>
      </c>
      <c r="C12">
        <v>15</v>
      </c>
      <c r="D12">
        <f t="shared" si="1"/>
        <v>600</v>
      </c>
      <c r="E12" s="1">
        <f t="shared" si="0"/>
        <v>308.40000000000003</v>
      </c>
      <c r="F12" s="1">
        <f t="shared" si="2"/>
        <v>3700.8</v>
      </c>
      <c r="H12">
        <f t="shared" si="3"/>
        <v>0</v>
      </c>
      <c r="I12">
        <f t="shared" si="4"/>
        <v>0</v>
      </c>
      <c r="J12" s="1">
        <f t="shared" si="5"/>
        <v>0</v>
      </c>
      <c r="K12" s="1">
        <f t="shared" si="6"/>
        <v>0</v>
      </c>
      <c r="M12">
        <f t="shared" si="7"/>
        <v>0</v>
      </c>
      <c r="N12">
        <f t="shared" si="8"/>
        <v>0</v>
      </c>
      <c r="O12" s="1">
        <f t="shared" si="9"/>
        <v>0</v>
      </c>
      <c r="P12" s="1">
        <f t="shared" si="10"/>
        <v>0</v>
      </c>
      <c r="R12">
        <f t="shared" si="11"/>
        <v>0</v>
      </c>
      <c r="S12">
        <f t="shared" si="12"/>
        <v>0</v>
      </c>
      <c r="T12" s="1">
        <f t="shared" si="13"/>
        <v>0</v>
      </c>
      <c r="U12" s="1">
        <f t="shared" si="14"/>
        <v>0</v>
      </c>
    </row>
    <row r="13" spans="1:21" ht="12">
      <c r="A13" t="s">
        <v>27</v>
      </c>
      <c r="B13">
        <v>16</v>
      </c>
      <c r="C13">
        <v>38</v>
      </c>
      <c r="D13">
        <f t="shared" si="1"/>
        <v>1216</v>
      </c>
      <c r="E13" s="1">
        <f t="shared" si="0"/>
        <v>625.024</v>
      </c>
      <c r="F13" s="1">
        <f t="shared" si="2"/>
        <v>7500.2880000000005</v>
      </c>
      <c r="H13">
        <f t="shared" si="3"/>
        <v>3</v>
      </c>
      <c r="I13">
        <f t="shared" si="4"/>
        <v>96</v>
      </c>
      <c r="J13" s="1">
        <f t="shared" si="5"/>
        <v>49.344</v>
      </c>
      <c r="K13" s="1">
        <f t="shared" si="6"/>
        <v>592.128</v>
      </c>
      <c r="M13">
        <f t="shared" si="7"/>
        <v>13</v>
      </c>
      <c r="N13">
        <f t="shared" si="8"/>
        <v>416</v>
      </c>
      <c r="O13" s="1">
        <f t="shared" si="9"/>
        <v>213.824</v>
      </c>
      <c r="P13" s="1">
        <f t="shared" si="10"/>
        <v>2565.888</v>
      </c>
      <c r="R13">
        <f t="shared" si="11"/>
        <v>23</v>
      </c>
      <c r="S13">
        <f t="shared" si="12"/>
        <v>736</v>
      </c>
      <c r="T13" s="1">
        <f t="shared" si="13"/>
        <v>378.30400000000003</v>
      </c>
      <c r="U13" s="1">
        <f t="shared" si="14"/>
        <v>4539.648</v>
      </c>
    </row>
    <row r="14" spans="1:21" ht="12">
      <c r="A14" t="s">
        <v>28</v>
      </c>
      <c r="B14">
        <v>15</v>
      </c>
      <c r="C14">
        <v>30</v>
      </c>
      <c r="D14">
        <f t="shared" si="1"/>
        <v>900</v>
      </c>
      <c r="E14" s="1">
        <f t="shared" si="0"/>
        <v>462.6</v>
      </c>
      <c r="F14" s="1">
        <f t="shared" si="2"/>
        <v>5551.200000000001</v>
      </c>
      <c r="H14">
        <f t="shared" si="3"/>
        <v>0</v>
      </c>
      <c r="I14">
        <f t="shared" si="4"/>
        <v>0</v>
      </c>
      <c r="J14" s="1">
        <f t="shared" si="5"/>
        <v>0</v>
      </c>
      <c r="K14" s="1">
        <f t="shared" si="6"/>
        <v>0</v>
      </c>
      <c r="M14">
        <f t="shared" si="7"/>
        <v>5</v>
      </c>
      <c r="N14">
        <f t="shared" si="8"/>
        <v>150</v>
      </c>
      <c r="O14" s="1">
        <f t="shared" si="9"/>
        <v>77.10000000000001</v>
      </c>
      <c r="P14" s="1">
        <f t="shared" si="10"/>
        <v>925.2</v>
      </c>
      <c r="R14">
        <f t="shared" si="11"/>
        <v>15</v>
      </c>
      <c r="S14">
        <f t="shared" si="12"/>
        <v>450</v>
      </c>
      <c r="T14" s="1">
        <f t="shared" si="13"/>
        <v>231.3</v>
      </c>
      <c r="U14" s="1">
        <f t="shared" si="14"/>
        <v>2775.6000000000004</v>
      </c>
    </row>
    <row r="15" spans="1:21" ht="12">
      <c r="A15" t="s">
        <v>29</v>
      </c>
      <c r="B15">
        <v>15</v>
      </c>
      <c r="C15">
        <v>27</v>
      </c>
      <c r="D15">
        <f t="shared" si="1"/>
        <v>810</v>
      </c>
      <c r="E15" s="1">
        <f t="shared" si="0"/>
        <v>416.34000000000003</v>
      </c>
      <c r="F15" s="1">
        <f t="shared" si="2"/>
        <v>4996.08</v>
      </c>
      <c r="H15">
        <f t="shared" si="3"/>
        <v>0</v>
      </c>
      <c r="I15">
        <f t="shared" si="4"/>
        <v>0</v>
      </c>
      <c r="J15" s="1">
        <f t="shared" si="5"/>
        <v>0</v>
      </c>
      <c r="K15" s="1">
        <f t="shared" si="6"/>
        <v>0</v>
      </c>
      <c r="M15">
        <f t="shared" si="7"/>
        <v>2</v>
      </c>
      <c r="N15">
        <f t="shared" si="8"/>
        <v>60</v>
      </c>
      <c r="O15" s="1">
        <f t="shared" si="9"/>
        <v>30.84</v>
      </c>
      <c r="P15" s="1">
        <f t="shared" si="10"/>
        <v>370.08</v>
      </c>
      <c r="R15">
        <f t="shared" si="11"/>
        <v>12</v>
      </c>
      <c r="S15">
        <f t="shared" si="12"/>
        <v>360</v>
      </c>
      <c r="T15" s="1">
        <f t="shared" si="13"/>
        <v>185.04</v>
      </c>
      <c r="U15" s="1">
        <f t="shared" si="14"/>
        <v>2220.48</v>
      </c>
    </row>
    <row r="16" spans="1:21" ht="12">
      <c r="A16" t="s">
        <v>30</v>
      </c>
      <c r="B16">
        <v>15</v>
      </c>
      <c r="C16">
        <v>16</v>
      </c>
      <c r="D16">
        <f t="shared" si="1"/>
        <v>480</v>
      </c>
      <c r="E16" s="1">
        <f t="shared" si="0"/>
        <v>246.72</v>
      </c>
      <c r="F16" s="1">
        <f t="shared" si="2"/>
        <v>2960.64</v>
      </c>
      <c r="H16">
        <f t="shared" si="3"/>
        <v>0</v>
      </c>
      <c r="I16">
        <f t="shared" si="4"/>
        <v>0</v>
      </c>
      <c r="J16" s="1">
        <f t="shared" si="5"/>
        <v>0</v>
      </c>
      <c r="K16" s="1">
        <f t="shared" si="6"/>
        <v>0</v>
      </c>
      <c r="M16">
        <f t="shared" si="7"/>
        <v>0</v>
      </c>
      <c r="N16">
        <f t="shared" si="8"/>
        <v>0</v>
      </c>
      <c r="O16" s="1">
        <f t="shared" si="9"/>
        <v>0</v>
      </c>
      <c r="P16" s="1">
        <f t="shared" si="10"/>
        <v>0</v>
      </c>
      <c r="R16">
        <f t="shared" si="11"/>
        <v>1</v>
      </c>
      <c r="S16">
        <f t="shared" si="12"/>
        <v>30</v>
      </c>
      <c r="T16" s="1">
        <f t="shared" si="13"/>
        <v>15.42</v>
      </c>
      <c r="U16" s="1">
        <f t="shared" si="14"/>
        <v>185.04</v>
      </c>
    </row>
    <row r="17" spans="1:21" ht="12">
      <c r="A17" t="s">
        <v>31</v>
      </c>
      <c r="B17">
        <v>15</v>
      </c>
      <c r="C17">
        <v>10</v>
      </c>
      <c r="D17">
        <f t="shared" si="1"/>
        <v>300</v>
      </c>
      <c r="E17" s="1">
        <f t="shared" si="0"/>
        <v>154.20000000000002</v>
      </c>
      <c r="F17" s="1">
        <f t="shared" si="2"/>
        <v>1850.4</v>
      </c>
      <c r="H17">
        <f t="shared" si="3"/>
        <v>0</v>
      </c>
      <c r="I17">
        <f t="shared" si="4"/>
        <v>0</v>
      </c>
      <c r="J17" s="1">
        <f t="shared" si="5"/>
        <v>0</v>
      </c>
      <c r="K17" s="1">
        <f t="shared" si="6"/>
        <v>0</v>
      </c>
      <c r="M17">
        <f t="shared" si="7"/>
        <v>0</v>
      </c>
      <c r="N17">
        <f t="shared" si="8"/>
        <v>0</v>
      </c>
      <c r="O17" s="1">
        <f t="shared" si="9"/>
        <v>0</v>
      </c>
      <c r="P17" s="1">
        <f t="shared" si="10"/>
        <v>0</v>
      </c>
      <c r="R17">
        <f t="shared" si="11"/>
        <v>0</v>
      </c>
      <c r="S17">
        <f t="shared" si="12"/>
        <v>0</v>
      </c>
      <c r="T17" s="1">
        <f t="shared" si="13"/>
        <v>0</v>
      </c>
      <c r="U17" s="1">
        <f t="shared" si="14"/>
        <v>0</v>
      </c>
    </row>
    <row r="18" spans="1:21" ht="12">
      <c r="A18" t="s">
        <v>32</v>
      </c>
      <c r="B18">
        <v>15</v>
      </c>
      <c r="C18">
        <v>38</v>
      </c>
      <c r="D18">
        <f t="shared" si="1"/>
        <v>1140</v>
      </c>
      <c r="E18" s="1">
        <f t="shared" si="0"/>
        <v>585.96</v>
      </c>
      <c r="F18" s="1">
        <f t="shared" si="2"/>
        <v>7031.52</v>
      </c>
      <c r="H18">
        <f t="shared" si="3"/>
        <v>3</v>
      </c>
      <c r="I18">
        <f t="shared" si="4"/>
        <v>90</v>
      </c>
      <c r="J18" s="1">
        <f t="shared" si="5"/>
        <v>46.26</v>
      </c>
      <c r="K18" s="1">
        <f t="shared" si="6"/>
        <v>555.12</v>
      </c>
      <c r="M18">
        <f t="shared" si="7"/>
        <v>13</v>
      </c>
      <c r="N18">
        <f t="shared" si="8"/>
        <v>390</v>
      </c>
      <c r="O18" s="1">
        <f t="shared" si="9"/>
        <v>200.46</v>
      </c>
      <c r="P18" s="1">
        <f t="shared" si="10"/>
        <v>2405.52</v>
      </c>
      <c r="R18">
        <f t="shared" si="11"/>
        <v>23</v>
      </c>
      <c r="S18">
        <f t="shared" si="12"/>
        <v>690</v>
      </c>
      <c r="T18" s="1">
        <f t="shared" si="13"/>
        <v>354.66</v>
      </c>
      <c r="U18" s="1">
        <f t="shared" si="14"/>
        <v>4255.92</v>
      </c>
    </row>
    <row r="19" spans="1:21" ht="12">
      <c r="A19" t="s">
        <v>33</v>
      </c>
      <c r="B19">
        <v>15</v>
      </c>
      <c r="C19">
        <v>30</v>
      </c>
      <c r="D19">
        <f t="shared" si="1"/>
        <v>900</v>
      </c>
      <c r="E19" s="1">
        <f t="shared" si="0"/>
        <v>462.6</v>
      </c>
      <c r="F19" s="1">
        <f t="shared" si="2"/>
        <v>5551.200000000001</v>
      </c>
      <c r="H19">
        <f t="shared" si="3"/>
        <v>0</v>
      </c>
      <c r="I19">
        <f t="shared" si="4"/>
        <v>0</v>
      </c>
      <c r="J19" s="1">
        <f t="shared" si="5"/>
        <v>0</v>
      </c>
      <c r="K19" s="1">
        <f t="shared" si="6"/>
        <v>0</v>
      </c>
      <c r="M19">
        <f t="shared" si="7"/>
        <v>5</v>
      </c>
      <c r="N19">
        <f t="shared" si="8"/>
        <v>150</v>
      </c>
      <c r="O19" s="1">
        <f t="shared" si="9"/>
        <v>77.10000000000001</v>
      </c>
      <c r="P19" s="1">
        <f t="shared" si="10"/>
        <v>925.2</v>
      </c>
      <c r="R19">
        <f t="shared" si="11"/>
        <v>15</v>
      </c>
      <c r="S19">
        <f t="shared" si="12"/>
        <v>450</v>
      </c>
      <c r="T19" s="1">
        <f t="shared" si="13"/>
        <v>231.3</v>
      </c>
      <c r="U19" s="1">
        <f t="shared" si="14"/>
        <v>2775.6000000000004</v>
      </c>
    </row>
    <row r="20" spans="1:21" ht="12">
      <c r="A20" t="s">
        <v>34</v>
      </c>
      <c r="B20">
        <v>15</v>
      </c>
      <c r="C20">
        <v>31</v>
      </c>
      <c r="D20">
        <f t="shared" si="1"/>
        <v>930</v>
      </c>
      <c r="E20" s="1">
        <f t="shared" si="0"/>
        <v>478.02000000000004</v>
      </c>
      <c r="F20" s="1">
        <f t="shared" si="2"/>
        <v>5736.240000000001</v>
      </c>
      <c r="H20">
        <f t="shared" si="3"/>
        <v>0</v>
      </c>
      <c r="I20">
        <f t="shared" si="4"/>
        <v>0</v>
      </c>
      <c r="J20" s="1">
        <f t="shared" si="5"/>
        <v>0</v>
      </c>
      <c r="K20" s="1">
        <f t="shared" si="6"/>
        <v>0</v>
      </c>
      <c r="M20">
        <f t="shared" si="7"/>
        <v>6</v>
      </c>
      <c r="N20">
        <f t="shared" si="8"/>
        <v>180</v>
      </c>
      <c r="O20" s="1">
        <f t="shared" si="9"/>
        <v>92.52</v>
      </c>
      <c r="P20" s="1">
        <f t="shared" si="10"/>
        <v>1110.24</v>
      </c>
      <c r="R20">
        <f t="shared" si="11"/>
        <v>16</v>
      </c>
      <c r="S20">
        <f t="shared" si="12"/>
        <v>480</v>
      </c>
      <c r="T20" s="1">
        <f t="shared" si="13"/>
        <v>246.72</v>
      </c>
      <c r="U20" s="1">
        <f t="shared" si="14"/>
        <v>2960.64</v>
      </c>
    </row>
    <row r="21" spans="1:21" ht="12">
      <c r="A21" t="s">
        <v>35</v>
      </c>
      <c r="B21">
        <v>15</v>
      </c>
      <c r="C21">
        <v>40</v>
      </c>
      <c r="D21">
        <f t="shared" si="1"/>
        <v>1200</v>
      </c>
      <c r="E21" s="1">
        <f t="shared" si="0"/>
        <v>616.8000000000001</v>
      </c>
      <c r="F21" s="1">
        <f t="shared" si="2"/>
        <v>7401.6</v>
      </c>
      <c r="H21">
        <f t="shared" si="3"/>
        <v>5</v>
      </c>
      <c r="I21">
        <f t="shared" si="4"/>
        <v>150</v>
      </c>
      <c r="J21" s="1">
        <f t="shared" si="5"/>
        <v>77.10000000000001</v>
      </c>
      <c r="K21" s="1">
        <f t="shared" si="6"/>
        <v>925.2</v>
      </c>
      <c r="M21">
        <f t="shared" si="7"/>
        <v>15</v>
      </c>
      <c r="N21">
        <f t="shared" si="8"/>
        <v>450</v>
      </c>
      <c r="O21" s="1">
        <f t="shared" si="9"/>
        <v>231.3</v>
      </c>
      <c r="P21" s="1">
        <f t="shared" si="10"/>
        <v>2775.6000000000004</v>
      </c>
      <c r="R21">
        <f t="shared" si="11"/>
        <v>25</v>
      </c>
      <c r="S21">
        <f t="shared" si="12"/>
        <v>750</v>
      </c>
      <c r="T21" s="1">
        <f t="shared" si="13"/>
        <v>385.5</v>
      </c>
      <c r="U21" s="1">
        <f t="shared" si="14"/>
        <v>4626</v>
      </c>
    </row>
    <row r="22" spans="1:21" ht="12">
      <c r="A22" t="s">
        <v>36</v>
      </c>
      <c r="B22">
        <v>15</v>
      </c>
      <c r="C22">
        <v>19</v>
      </c>
      <c r="D22">
        <f t="shared" si="1"/>
        <v>570</v>
      </c>
      <c r="E22" s="1">
        <f t="shared" si="0"/>
        <v>292.98</v>
      </c>
      <c r="F22" s="1">
        <f t="shared" si="2"/>
        <v>3515.76</v>
      </c>
      <c r="H22">
        <f t="shared" si="3"/>
        <v>0</v>
      </c>
      <c r="I22">
        <f t="shared" si="4"/>
        <v>0</v>
      </c>
      <c r="J22" s="1">
        <f t="shared" si="5"/>
        <v>0</v>
      </c>
      <c r="K22" s="1">
        <f t="shared" si="6"/>
        <v>0</v>
      </c>
      <c r="M22">
        <f t="shared" si="7"/>
        <v>0</v>
      </c>
      <c r="N22">
        <f t="shared" si="8"/>
        <v>0</v>
      </c>
      <c r="O22" s="1">
        <f t="shared" si="9"/>
        <v>0</v>
      </c>
      <c r="P22" s="1">
        <f t="shared" si="10"/>
        <v>0</v>
      </c>
      <c r="R22">
        <f t="shared" si="11"/>
        <v>4</v>
      </c>
      <c r="S22">
        <f t="shared" si="12"/>
        <v>120</v>
      </c>
      <c r="T22" s="1">
        <f t="shared" si="13"/>
        <v>61.68</v>
      </c>
      <c r="U22" s="1">
        <f t="shared" si="14"/>
        <v>740.16</v>
      </c>
    </row>
    <row r="23" spans="1:21" ht="12">
      <c r="A23" t="s">
        <v>37</v>
      </c>
      <c r="B23">
        <v>15</v>
      </c>
      <c r="C23">
        <v>10</v>
      </c>
      <c r="D23">
        <f t="shared" si="1"/>
        <v>300</v>
      </c>
      <c r="E23" s="1">
        <f t="shared" si="0"/>
        <v>154.20000000000002</v>
      </c>
      <c r="F23" s="1">
        <f t="shared" si="2"/>
        <v>1850.4</v>
      </c>
      <c r="H23">
        <f t="shared" si="3"/>
        <v>0</v>
      </c>
      <c r="I23">
        <f t="shared" si="4"/>
        <v>0</v>
      </c>
      <c r="J23" s="1">
        <f t="shared" si="5"/>
        <v>0</v>
      </c>
      <c r="K23" s="1">
        <f t="shared" si="6"/>
        <v>0</v>
      </c>
      <c r="M23">
        <f t="shared" si="7"/>
        <v>0</v>
      </c>
      <c r="N23">
        <f t="shared" si="8"/>
        <v>0</v>
      </c>
      <c r="O23" s="1">
        <f t="shared" si="9"/>
        <v>0</v>
      </c>
      <c r="P23" s="1">
        <f t="shared" si="10"/>
        <v>0</v>
      </c>
      <c r="R23">
        <f t="shared" si="11"/>
        <v>0</v>
      </c>
      <c r="S23">
        <f t="shared" si="12"/>
        <v>0</v>
      </c>
      <c r="T23" s="1">
        <f t="shared" si="13"/>
        <v>0</v>
      </c>
      <c r="U23" s="1">
        <f t="shared" si="14"/>
        <v>0</v>
      </c>
    </row>
    <row r="24" spans="1:21" ht="12">
      <c r="A24" t="s">
        <v>38</v>
      </c>
      <c r="B24">
        <v>15</v>
      </c>
      <c r="C24">
        <v>42</v>
      </c>
      <c r="D24">
        <f t="shared" si="1"/>
        <v>1260</v>
      </c>
      <c r="E24" s="1">
        <f t="shared" si="0"/>
        <v>647.64</v>
      </c>
      <c r="F24" s="1">
        <f t="shared" si="2"/>
        <v>7771.68</v>
      </c>
      <c r="H24">
        <f t="shared" si="3"/>
        <v>7</v>
      </c>
      <c r="I24">
        <f t="shared" si="4"/>
        <v>210</v>
      </c>
      <c r="J24" s="1">
        <f t="shared" si="5"/>
        <v>107.94</v>
      </c>
      <c r="K24" s="1">
        <f t="shared" si="6"/>
        <v>1295.28</v>
      </c>
      <c r="M24">
        <f t="shared" si="7"/>
        <v>17</v>
      </c>
      <c r="N24">
        <f t="shared" si="8"/>
        <v>510</v>
      </c>
      <c r="O24" s="1">
        <f t="shared" si="9"/>
        <v>262.14</v>
      </c>
      <c r="P24" s="1">
        <f t="shared" si="10"/>
        <v>3145.68</v>
      </c>
      <c r="R24">
        <f t="shared" si="11"/>
        <v>27</v>
      </c>
      <c r="S24">
        <f t="shared" si="12"/>
        <v>810</v>
      </c>
      <c r="T24" s="1">
        <f t="shared" si="13"/>
        <v>416.34000000000003</v>
      </c>
      <c r="U24" s="1">
        <f t="shared" si="14"/>
        <v>4996.08</v>
      </c>
    </row>
    <row r="25" spans="1:21" ht="12">
      <c r="A25" t="s">
        <v>39</v>
      </c>
      <c r="B25">
        <v>15</v>
      </c>
      <c r="C25">
        <v>42</v>
      </c>
      <c r="D25">
        <f t="shared" si="1"/>
        <v>1260</v>
      </c>
      <c r="E25" s="1">
        <f t="shared" si="0"/>
        <v>647.64</v>
      </c>
      <c r="F25" s="1">
        <f t="shared" si="2"/>
        <v>7771.68</v>
      </c>
      <c r="H25">
        <f t="shared" si="3"/>
        <v>7</v>
      </c>
      <c r="I25">
        <f t="shared" si="4"/>
        <v>210</v>
      </c>
      <c r="J25" s="1">
        <f t="shared" si="5"/>
        <v>107.94</v>
      </c>
      <c r="K25" s="1">
        <f t="shared" si="6"/>
        <v>1295.28</v>
      </c>
      <c r="M25">
        <f t="shared" si="7"/>
        <v>17</v>
      </c>
      <c r="N25">
        <f t="shared" si="8"/>
        <v>510</v>
      </c>
      <c r="O25" s="1">
        <f t="shared" si="9"/>
        <v>262.14</v>
      </c>
      <c r="P25" s="1">
        <f t="shared" si="10"/>
        <v>3145.68</v>
      </c>
      <c r="R25">
        <f t="shared" si="11"/>
        <v>27</v>
      </c>
      <c r="S25">
        <f t="shared" si="12"/>
        <v>810</v>
      </c>
      <c r="T25" s="1">
        <f t="shared" si="13"/>
        <v>416.34000000000003</v>
      </c>
      <c r="U25" s="1">
        <f t="shared" si="14"/>
        <v>4996.08</v>
      </c>
    </row>
    <row r="26" spans="1:21" ht="12">
      <c r="A26" t="s">
        <v>40</v>
      </c>
      <c r="B26">
        <v>15</v>
      </c>
      <c r="C26">
        <v>48</v>
      </c>
      <c r="D26">
        <f t="shared" si="1"/>
        <v>1440</v>
      </c>
      <c r="E26" s="1">
        <f t="shared" si="0"/>
        <v>740.16</v>
      </c>
      <c r="F26" s="1">
        <f t="shared" si="2"/>
        <v>8881.92</v>
      </c>
      <c r="H26">
        <f t="shared" si="3"/>
        <v>13</v>
      </c>
      <c r="I26">
        <f t="shared" si="4"/>
        <v>390</v>
      </c>
      <c r="J26" s="1">
        <f t="shared" si="5"/>
        <v>200.46</v>
      </c>
      <c r="K26" s="1">
        <f t="shared" si="6"/>
        <v>2405.52</v>
      </c>
      <c r="M26">
        <f t="shared" si="7"/>
        <v>23</v>
      </c>
      <c r="N26">
        <f t="shared" si="8"/>
        <v>690</v>
      </c>
      <c r="O26" s="1">
        <f t="shared" si="9"/>
        <v>354.66</v>
      </c>
      <c r="P26" s="1">
        <f t="shared" si="10"/>
        <v>4255.92</v>
      </c>
      <c r="R26">
        <f t="shared" si="11"/>
        <v>33</v>
      </c>
      <c r="S26">
        <f t="shared" si="12"/>
        <v>990</v>
      </c>
      <c r="T26" s="1">
        <f t="shared" si="13"/>
        <v>508.86</v>
      </c>
      <c r="U26" s="1">
        <f t="shared" si="14"/>
        <v>6106.32</v>
      </c>
    </row>
    <row r="27" spans="1:21" ht="12">
      <c r="A27" t="s">
        <v>41</v>
      </c>
      <c r="B27">
        <v>20</v>
      </c>
      <c r="C27">
        <v>17</v>
      </c>
      <c r="D27">
        <f t="shared" si="1"/>
        <v>680</v>
      </c>
      <c r="E27" s="1">
        <f t="shared" si="0"/>
        <v>349.52</v>
      </c>
      <c r="F27" s="1">
        <f t="shared" si="2"/>
        <v>4194.24</v>
      </c>
      <c r="H27">
        <f t="shared" si="3"/>
        <v>0</v>
      </c>
      <c r="I27">
        <f t="shared" si="4"/>
        <v>0</v>
      </c>
      <c r="J27" s="1">
        <f t="shared" si="5"/>
        <v>0</v>
      </c>
      <c r="K27" s="1">
        <f t="shared" si="6"/>
        <v>0</v>
      </c>
      <c r="M27">
        <f t="shared" si="7"/>
        <v>0</v>
      </c>
      <c r="N27">
        <f t="shared" si="8"/>
        <v>0</v>
      </c>
      <c r="O27" s="1">
        <f t="shared" si="9"/>
        <v>0</v>
      </c>
      <c r="P27" s="1">
        <f t="shared" si="10"/>
        <v>0</v>
      </c>
      <c r="R27">
        <f t="shared" si="11"/>
        <v>2</v>
      </c>
      <c r="S27">
        <f t="shared" si="12"/>
        <v>80</v>
      </c>
      <c r="T27" s="1">
        <f t="shared" si="13"/>
        <v>41.120000000000005</v>
      </c>
      <c r="U27" s="1">
        <f t="shared" si="14"/>
        <v>493.44000000000005</v>
      </c>
    </row>
    <row r="28" spans="1:21" ht="12">
      <c r="A28" t="s">
        <v>42</v>
      </c>
      <c r="B28">
        <v>20</v>
      </c>
      <c r="C28">
        <v>8</v>
      </c>
      <c r="D28">
        <f t="shared" si="1"/>
        <v>320</v>
      </c>
      <c r="E28" s="1">
        <f t="shared" si="0"/>
        <v>164.48000000000002</v>
      </c>
      <c r="F28" s="1">
        <f t="shared" si="2"/>
        <v>1973.7600000000002</v>
      </c>
      <c r="H28">
        <f t="shared" si="3"/>
        <v>0</v>
      </c>
      <c r="I28">
        <f t="shared" si="4"/>
        <v>0</v>
      </c>
      <c r="J28" s="1">
        <f t="shared" si="5"/>
        <v>0</v>
      </c>
      <c r="K28" s="1">
        <f t="shared" si="6"/>
        <v>0</v>
      </c>
      <c r="M28">
        <f t="shared" si="7"/>
        <v>0</v>
      </c>
      <c r="N28">
        <f t="shared" si="8"/>
        <v>0</v>
      </c>
      <c r="O28" s="1">
        <f t="shared" si="9"/>
        <v>0</v>
      </c>
      <c r="P28" s="1">
        <f t="shared" si="10"/>
        <v>0</v>
      </c>
      <c r="R28">
        <f t="shared" si="11"/>
        <v>0</v>
      </c>
      <c r="S28">
        <f t="shared" si="12"/>
        <v>0</v>
      </c>
      <c r="T28" s="1">
        <f t="shared" si="13"/>
        <v>0</v>
      </c>
      <c r="U28" s="1">
        <f t="shared" si="14"/>
        <v>0</v>
      </c>
    </row>
    <row r="29" spans="1:21" ht="12">
      <c r="A29" t="s">
        <v>43</v>
      </c>
      <c r="B29">
        <v>16</v>
      </c>
      <c r="C29">
        <v>0.5</v>
      </c>
      <c r="D29">
        <f t="shared" si="1"/>
        <v>16</v>
      </c>
      <c r="E29" s="1">
        <f t="shared" si="0"/>
        <v>8.224</v>
      </c>
      <c r="F29" s="1">
        <f t="shared" si="2"/>
        <v>98.688</v>
      </c>
      <c r="H29">
        <f t="shared" si="3"/>
        <v>0</v>
      </c>
      <c r="I29">
        <f t="shared" si="4"/>
        <v>0</v>
      </c>
      <c r="J29" s="1">
        <f t="shared" si="5"/>
        <v>0</v>
      </c>
      <c r="K29" s="1">
        <f t="shared" si="6"/>
        <v>0</v>
      </c>
      <c r="M29">
        <f t="shared" si="7"/>
        <v>0</v>
      </c>
      <c r="N29">
        <f t="shared" si="8"/>
        <v>0</v>
      </c>
      <c r="O29" s="1">
        <f t="shared" si="9"/>
        <v>0</v>
      </c>
      <c r="P29" s="1">
        <f t="shared" si="10"/>
        <v>0</v>
      </c>
      <c r="R29">
        <f t="shared" si="11"/>
        <v>0</v>
      </c>
      <c r="S29">
        <f t="shared" si="12"/>
        <v>0</v>
      </c>
      <c r="T29" s="1">
        <f t="shared" si="13"/>
        <v>0</v>
      </c>
      <c r="U29" s="1">
        <f t="shared" si="14"/>
        <v>0</v>
      </c>
    </row>
    <row r="30" spans="1:21" ht="12">
      <c r="A30" t="s">
        <v>44</v>
      </c>
      <c r="B30">
        <v>20</v>
      </c>
      <c r="C30">
        <v>7</v>
      </c>
      <c r="D30">
        <f t="shared" si="1"/>
        <v>280</v>
      </c>
      <c r="E30" s="1">
        <f t="shared" si="0"/>
        <v>143.92000000000002</v>
      </c>
      <c r="F30" s="1">
        <f t="shared" si="2"/>
        <v>1727.0400000000002</v>
      </c>
      <c r="H30">
        <f t="shared" si="3"/>
        <v>0</v>
      </c>
      <c r="I30">
        <f t="shared" si="4"/>
        <v>0</v>
      </c>
      <c r="J30" s="1">
        <f t="shared" si="5"/>
        <v>0</v>
      </c>
      <c r="K30" s="1">
        <f t="shared" si="6"/>
        <v>0</v>
      </c>
      <c r="M30">
        <f t="shared" si="7"/>
        <v>0</v>
      </c>
      <c r="N30">
        <f t="shared" si="8"/>
        <v>0</v>
      </c>
      <c r="O30" s="1">
        <f t="shared" si="9"/>
        <v>0</v>
      </c>
      <c r="P30" s="1">
        <f t="shared" si="10"/>
        <v>0</v>
      </c>
      <c r="R30">
        <f t="shared" si="11"/>
        <v>0</v>
      </c>
      <c r="S30">
        <f t="shared" si="12"/>
        <v>0</v>
      </c>
      <c r="T30" s="1">
        <f t="shared" si="13"/>
        <v>0</v>
      </c>
      <c r="U30" s="1">
        <f t="shared" si="14"/>
        <v>0</v>
      </c>
    </row>
    <row r="31" spans="1:21" ht="12">
      <c r="A31" t="s">
        <v>45</v>
      </c>
      <c r="B31">
        <v>20</v>
      </c>
      <c r="C31">
        <v>42</v>
      </c>
      <c r="D31">
        <f t="shared" si="1"/>
        <v>1680</v>
      </c>
      <c r="E31" s="1">
        <f t="shared" si="0"/>
        <v>863.52</v>
      </c>
      <c r="F31" s="1">
        <f t="shared" si="2"/>
        <v>10362.24</v>
      </c>
      <c r="H31">
        <f t="shared" si="3"/>
        <v>7</v>
      </c>
      <c r="I31">
        <f t="shared" si="4"/>
        <v>280</v>
      </c>
      <c r="J31" s="1">
        <f t="shared" si="5"/>
        <v>143.92000000000002</v>
      </c>
      <c r="K31" s="1">
        <f t="shared" si="6"/>
        <v>1727.0400000000002</v>
      </c>
      <c r="M31">
        <f t="shared" si="7"/>
        <v>17</v>
      </c>
      <c r="N31">
        <f t="shared" si="8"/>
        <v>680</v>
      </c>
      <c r="O31" s="1">
        <f t="shared" si="9"/>
        <v>349.52</v>
      </c>
      <c r="P31" s="1">
        <f t="shared" si="10"/>
        <v>4194.24</v>
      </c>
      <c r="R31">
        <f t="shared" si="11"/>
        <v>27</v>
      </c>
      <c r="S31">
        <f t="shared" si="12"/>
        <v>1080</v>
      </c>
      <c r="T31" s="1">
        <f t="shared" si="13"/>
        <v>555.12</v>
      </c>
      <c r="U31" s="1">
        <f t="shared" si="14"/>
        <v>6661.4400000000005</v>
      </c>
    </row>
    <row r="32" spans="1:21" ht="12.75" thickBot="1">
      <c r="A32" t="s">
        <v>46</v>
      </c>
      <c r="B32">
        <v>16</v>
      </c>
      <c r="C32">
        <v>17</v>
      </c>
      <c r="D32">
        <f t="shared" si="1"/>
        <v>544</v>
      </c>
      <c r="E32" s="1">
        <f t="shared" si="0"/>
        <v>279.616</v>
      </c>
      <c r="F32" s="1">
        <f t="shared" si="2"/>
        <v>3355.392</v>
      </c>
      <c r="H32">
        <f t="shared" si="3"/>
        <v>0</v>
      </c>
      <c r="I32">
        <f t="shared" si="4"/>
        <v>0</v>
      </c>
      <c r="J32" s="1">
        <f t="shared" si="5"/>
        <v>0</v>
      </c>
      <c r="K32" s="1">
        <f t="shared" si="6"/>
        <v>0</v>
      </c>
      <c r="M32">
        <f t="shared" si="7"/>
        <v>0</v>
      </c>
      <c r="N32">
        <f t="shared" si="8"/>
        <v>0</v>
      </c>
      <c r="O32" s="1">
        <f t="shared" si="9"/>
        <v>0</v>
      </c>
      <c r="P32" s="1">
        <f t="shared" si="10"/>
        <v>0</v>
      </c>
      <c r="R32">
        <f t="shared" si="11"/>
        <v>2</v>
      </c>
      <c r="S32">
        <f t="shared" si="12"/>
        <v>64</v>
      </c>
      <c r="T32" s="1">
        <f t="shared" si="13"/>
        <v>32.896</v>
      </c>
      <c r="U32" s="1">
        <f t="shared" si="14"/>
        <v>394.752</v>
      </c>
    </row>
    <row r="33" spans="1:21" s="3" customFormat="1" ht="16.5" customHeight="1" thickBot="1">
      <c r="A33" s="3" t="s">
        <v>2</v>
      </c>
      <c r="B33" s="3">
        <f>SUM(B4:B32)</f>
        <v>478</v>
      </c>
      <c r="C33" s="3">
        <f>SUM(C4:C32)</f>
        <v>812.5</v>
      </c>
      <c r="D33" s="5">
        <f>SUM(D4:D32)</f>
        <v>26548</v>
      </c>
      <c r="E33" s="4">
        <f>SUM(E4:E32)</f>
        <v>13645.672</v>
      </c>
      <c r="F33" s="8">
        <f>SUM(F4:F32)</f>
        <v>163748.06399999998</v>
      </c>
      <c r="H33" s="3">
        <f>SUM(H4:H32)</f>
        <v>98</v>
      </c>
      <c r="I33" s="5">
        <f>SUM(I4:I32)</f>
        <v>3234</v>
      </c>
      <c r="J33" s="4">
        <f>SUM(J4:J32)</f>
        <v>1662.2760000000003</v>
      </c>
      <c r="K33" s="8">
        <f>SUM(K4:K32)</f>
        <v>19947.312000000005</v>
      </c>
      <c r="M33" s="3">
        <f>SUM(M4:M32)</f>
        <v>246</v>
      </c>
      <c r="N33" s="5">
        <f>SUM(N4:N32)</f>
        <v>8054</v>
      </c>
      <c r="O33" s="4">
        <f>SUM(O4:O32)</f>
        <v>4139.755999999999</v>
      </c>
      <c r="P33" s="8">
        <f>SUM(P4:P32)</f>
        <v>49677.072</v>
      </c>
      <c r="R33" s="3">
        <f>SUM(R4:R32)</f>
        <v>428</v>
      </c>
      <c r="S33" s="5">
        <f>SUM(S4:S32)</f>
        <v>13924</v>
      </c>
      <c r="T33" s="4">
        <f>SUM(T4:T32)</f>
        <v>7156.936000000001</v>
      </c>
      <c r="U33" s="8">
        <f>SUM(U4:U32)</f>
        <v>85883.232</v>
      </c>
    </row>
    <row r="34" spans="4:20" s="9" customFormat="1" ht="15">
      <c r="D34" s="10">
        <f>(D33*12)/100000</f>
        <v>3.18576</v>
      </c>
      <c r="E34" s="11" t="s">
        <v>6</v>
      </c>
      <c r="F34" s="12"/>
      <c r="I34" s="10">
        <f>(I33*12)/100000</f>
        <v>0.38808</v>
      </c>
      <c r="J34" s="11" t="s">
        <v>6</v>
      </c>
      <c r="N34" s="10">
        <f>(N33*12)/100000</f>
        <v>0.96648</v>
      </c>
      <c r="O34" s="11" t="s">
        <v>6</v>
      </c>
      <c r="S34" s="10">
        <f>(S33*12)/100000</f>
        <v>1.67088</v>
      </c>
      <c r="T34" s="11" t="s">
        <v>6</v>
      </c>
    </row>
    <row r="36" spans="2:4" s="9" customFormat="1" ht="15">
      <c r="B36" s="9">
        <v>0.246</v>
      </c>
      <c r="D36" s="9" t="s">
        <v>13</v>
      </c>
    </row>
    <row r="37" spans="2:4" s="9" customFormat="1" ht="15">
      <c r="B37" s="13">
        <v>0.268</v>
      </c>
      <c r="D37" s="9" t="s">
        <v>16</v>
      </c>
    </row>
    <row r="38" spans="2:10" s="9" customFormat="1" ht="15.75">
      <c r="B38" s="14">
        <f>SUM(B36:B37)</f>
        <v>0.514</v>
      </c>
      <c r="D38" s="15" t="s">
        <v>14</v>
      </c>
      <c r="I38" s="16"/>
      <c r="J38" s="15" t="s">
        <v>17</v>
      </c>
    </row>
  </sheetData>
  <mergeCells count="5">
    <mergeCell ref="A1:U1"/>
    <mergeCell ref="A2:F2"/>
    <mergeCell ref="H2:K2"/>
    <mergeCell ref="M2:P2"/>
    <mergeCell ref="R2:U2"/>
  </mergeCells>
  <printOptions/>
  <pageMargins left="0.75" right="0.75" top="1" bottom="1" header="0.5" footer="0.5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Cingular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Roche </dc:creator>
  <cp:keywords/>
  <dc:description/>
  <cp:lastModifiedBy>Bob  Roche</cp:lastModifiedBy>
  <cp:lastPrinted>2008-07-04T02:04:58Z</cp:lastPrinted>
  <dcterms:created xsi:type="dcterms:W3CDTF">2008-06-25T13:39:32Z</dcterms:created>
  <dcterms:modified xsi:type="dcterms:W3CDTF">2008-06-26T17:46:06Z</dcterms:modified>
  <cp:category/>
  <cp:version/>
  <cp:contentType/>
  <cp:contentStatus/>
</cp:coreProperties>
</file>